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iel_distelhorst\appdata\local\bentley\projectwise\workingdir\ohiodot-pw.bentley.com_ohiodot-pw-02\daniel.distelhorst@2lmn.com\d1240393\"/>
    </mc:Choice>
  </mc:AlternateContent>
  <xr:revisionPtr revIDLastSave="0" documentId="13_ncr:1_{159F1A99-0564-4C05-8EDE-714C0082BF4E}" xr6:coauthVersionLast="47" xr6:coauthVersionMax="47" xr10:uidLastSave="{00000000-0000-0000-0000-000000000000}"/>
  <bookViews>
    <workbookView minimized="1" xWindow="-22550" yWindow="6170" windowWidth="6470" windowHeight="11300" tabRatio="878" xr2:uid="{00000000-000D-0000-FFFF-FFFF00000000}"/>
  </bookViews>
  <sheets>
    <sheet name="Circuit X" sheetId="27" r:id="rId1"/>
  </sheets>
  <definedNames>
    <definedName name="_xlnm.Print_Area" localSheetId="0">'Circuit X'!$A$1:$K$114</definedName>
    <definedName name="VOLTAGE_DROP_CALCULATIO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27" l="1"/>
  <c r="K26" i="27" s="1"/>
  <c r="A25" i="27"/>
  <c r="K25" i="27" s="1"/>
  <c r="A24" i="27"/>
  <c r="K24" i="27" s="1"/>
  <c r="A23" i="27"/>
  <c r="K23" i="27" s="1"/>
  <c r="K22" i="27"/>
  <c r="A20" i="27"/>
  <c r="K20" i="27" s="1"/>
  <c r="A19" i="27"/>
  <c r="K19" i="27" s="1"/>
  <c r="A18" i="27"/>
  <c r="K18" i="27" s="1"/>
  <c r="A17" i="27"/>
  <c r="K17" i="27" s="1"/>
  <c r="E16" i="27"/>
  <c r="E17" i="27" s="1"/>
  <c r="K16" i="27"/>
  <c r="F15" i="27"/>
  <c r="F88" i="27"/>
  <c r="H88" i="27"/>
  <c r="J88" i="27"/>
  <c r="K88" i="27"/>
  <c r="F89" i="27"/>
  <c r="H89" i="27"/>
  <c r="J89" i="27"/>
  <c r="K89" i="27"/>
  <c r="F90" i="27"/>
  <c r="H90" i="27"/>
  <c r="J90" i="27"/>
  <c r="K90" i="27"/>
  <c r="F91" i="27"/>
  <c r="H91" i="27"/>
  <c r="J91" i="27"/>
  <c r="K91" i="27"/>
  <c r="F92" i="27"/>
  <c r="H92" i="27"/>
  <c r="J92" i="27"/>
  <c r="K92" i="27"/>
  <c r="F93" i="27"/>
  <c r="H93" i="27"/>
  <c r="J93" i="27"/>
  <c r="K93" i="27"/>
  <c r="F94" i="27"/>
  <c r="H94" i="27"/>
  <c r="J94" i="27"/>
  <c r="K94" i="27"/>
  <c r="F95" i="27"/>
  <c r="H95" i="27"/>
  <c r="J95" i="27"/>
  <c r="K95" i="27"/>
  <c r="F96" i="27"/>
  <c r="H96" i="27"/>
  <c r="J96" i="27"/>
  <c r="K96" i="27"/>
  <c r="F97" i="27"/>
  <c r="H97" i="27"/>
  <c r="J97" i="27"/>
  <c r="K97" i="27"/>
  <c r="F98" i="27"/>
  <c r="H98" i="27"/>
  <c r="J98" i="27"/>
  <c r="K98" i="27"/>
  <c r="F99" i="27"/>
  <c r="H99" i="27"/>
  <c r="J99" i="27"/>
  <c r="K99" i="27"/>
  <c r="F100" i="27"/>
  <c r="H100" i="27"/>
  <c r="J100" i="27"/>
  <c r="K100" i="27"/>
  <c r="F101" i="27"/>
  <c r="H101" i="27"/>
  <c r="J101" i="27"/>
  <c r="K101" i="27"/>
  <c r="F102" i="27"/>
  <c r="H102" i="27"/>
  <c r="J102" i="27"/>
  <c r="K102" i="27"/>
  <c r="F103" i="27"/>
  <c r="H103" i="27"/>
  <c r="J103" i="27"/>
  <c r="K103" i="27"/>
  <c r="F104" i="27"/>
  <c r="H104" i="27"/>
  <c r="J104" i="27"/>
  <c r="K104" i="27"/>
  <c r="F105" i="27"/>
  <c r="H105" i="27"/>
  <c r="J105" i="27"/>
  <c r="K105" i="27"/>
  <c r="F106" i="27"/>
  <c r="H106" i="27"/>
  <c r="J106" i="27"/>
  <c r="K106" i="27"/>
  <c r="F107" i="27"/>
  <c r="H107" i="27"/>
  <c r="J107" i="27"/>
  <c r="K107" i="27"/>
  <c r="F108" i="27"/>
  <c r="H108" i="27"/>
  <c r="J108" i="27"/>
  <c r="K108" i="27"/>
  <c r="F109" i="27"/>
  <c r="H109" i="27"/>
  <c r="J109" i="27"/>
  <c r="K109" i="27"/>
  <c r="F110" i="27"/>
  <c r="H110" i="27"/>
  <c r="J110" i="27"/>
  <c r="K110" i="27"/>
  <c r="F111" i="27"/>
  <c r="H111" i="27"/>
  <c r="J111" i="27"/>
  <c r="K111" i="27"/>
  <c r="F112" i="27"/>
  <c r="H112" i="27"/>
  <c r="J112" i="27"/>
  <c r="K112" i="27"/>
  <c r="F113" i="27"/>
  <c r="H113" i="27"/>
  <c r="J113" i="27"/>
  <c r="K113" i="27"/>
  <c r="F5" i="27"/>
  <c r="H15" i="27"/>
  <c r="F16" i="27" l="1"/>
  <c r="H16" i="27" s="1"/>
  <c r="F17" i="27"/>
  <c r="H17" i="27" s="1"/>
  <c r="E18" i="27"/>
  <c r="K15" i="27"/>
  <c r="F18" i="27" l="1"/>
  <c r="H18" i="27" s="1"/>
  <c r="E19" i="27"/>
  <c r="F19" i="27" l="1"/>
  <c r="H19" i="27" s="1"/>
  <c r="E20" i="27"/>
  <c r="F20" i="27" l="1"/>
  <c r="H20" i="27" s="1"/>
  <c r="E22" i="27" l="1"/>
  <c r="F22" i="27" l="1"/>
  <c r="H22" i="27" s="1"/>
  <c r="E23" i="27"/>
  <c r="E24" i="27" l="1"/>
  <c r="F23" i="27"/>
  <c r="H23" i="27" s="1"/>
  <c r="E25" i="27" l="1"/>
  <c r="E26" i="27" s="1"/>
  <c r="F24" i="27"/>
  <c r="H24" i="27" s="1"/>
  <c r="F25" i="27" l="1"/>
  <c r="H25" i="27" s="1"/>
  <c r="F26" i="27" l="1"/>
  <c r="H26" i="27" s="1"/>
  <c r="I26" i="27" l="1"/>
  <c r="J26" i="27" l="1"/>
  <c r="I25" i="27"/>
  <c r="I24" i="27" l="1"/>
  <c r="J25" i="27"/>
  <c r="J24" i="27" l="1"/>
  <c r="I23" i="27"/>
  <c r="I22" i="27" l="1"/>
  <c r="J23" i="27"/>
  <c r="J22" i="27" l="1"/>
  <c r="I20" i="27" l="1"/>
  <c r="I19" i="27" l="1"/>
  <c r="J20" i="27"/>
  <c r="I18" i="27" l="1"/>
  <c r="J19" i="27"/>
  <c r="J18" i="27" l="1"/>
  <c r="I17" i="27"/>
  <c r="I16" i="27" l="1"/>
  <c r="J17" i="27"/>
  <c r="I15" i="27" l="1"/>
  <c r="J15" i="27" s="1"/>
  <c r="J16" i="27"/>
</calcChain>
</file>

<file path=xl/sharedStrings.xml><?xml version="1.0" encoding="utf-8"?>
<sst xmlns="http://schemas.openxmlformats.org/spreadsheetml/2006/main" count="52" uniqueCount="43">
  <si>
    <t>VOLTAGE DROP CALCULATIONS</t>
  </si>
  <si>
    <t>AWG</t>
  </si>
  <si>
    <t>Section</t>
  </si>
  <si>
    <t>From</t>
  </si>
  <si>
    <t>To</t>
  </si>
  <si>
    <t>At Point</t>
  </si>
  <si>
    <t>Accum.</t>
  </si>
  <si>
    <t>Amperes</t>
  </si>
  <si>
    <t>Voltage Drop</t>
  </si>
  <si>
    <t>In Section</t>
  </si>
  <si>
    <t>% Drop</t>
  </si>
  <si>
    <t>ohms/mft/1000</t>
  </si>
  <si>
    <t xml:space="preserve">Wire Factor Used (Two - No. 4 AWG Wires): </t>
  </si>
  <si>
    <t>Voltage:</t>
  </si>
  <si>
    <t xml:space="preserve">Wire Factor Used (Two - No. 8 AWG Wires): </t>
  </si>
  <si>
    <t xml:space="preserve">Wire Factor Used (Two - No. 6 AWG Wires): </t>
  </si>
  <si>
    <t xml:space="preserve">Wire Factor Used (Two - No. 10 AWG Wires): </t>
  </si>
  <si>
    <t>Circuit: 'X'</t>
  </si>
  <si>
    <t>Design
Feet</t>
  </si>
  <si>
    <t>Ampere-
Feet</t>
  </si>
  <si>
    <t>Supply Voltage:</t>
  </si>
  <si>
    <t>Wire Resistance Used:</t>
  </si>
  <si>
    <t>No.</t>
  </si>
  <si>
    <t>AWG.</t>
  </si>
  <si>
    <t>Power Service:</t>
  </si>
  <si>
    <t>County-Route-Section:</t>
  </si>
  <si>
    <t>Circuit:</t>
  </si>
  <si>
    <t>1/0</t>
  </si>
  <si>
    <t>2/0</t>
  </si>
  <si>
    <t>4/0</t>
  </si>
  <si>
    <t>No. of Wires for Calculation Purposes:</t>
  </si>
  <si>
    <t>HM-1</t>
  </si>
  <si>
    <t>HM-2</t>
  </si>
  <si>
    <t>HM-3</t>
  </si>
  <si>
    <t>HM-5</t>
  </si>
  <si>
    <t>HM-4</t>
  </si>
  <si>
    <t>HM-7</t>
  </si>
  <si>
    <t>HM-6</t>
  </si>
  <si>
    <t>PB-3</t>
  </si>
  <si>
    <t>PB-4</t>
  </si>
  <si>
    <t>PB-2</t>
  </si>
  <si>
    <t>PB-5</t>
  </si>
  <si>
    <t>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</si>
</sst>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2" fontId="2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49" fontId="5" fillId="0" borderId="0" xfId="0" applyNumberFormat="1" applyFont="1" applyAlignment="1">
      <alignment horizontal="right"/>
    </xf>
    <xf numFmtId="2" fontId="0" fillId="0" borderId="0" xfId="0" applyNumberFormat="1"/>
    <xf numFmtId="164" fontId="4" fillId="0" borderId="0" xfId="0" applyNumberFormat="1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73025</xdr:colOff>
      <xdr:row>31</xdr:row>
      <xdr:rowOff>31750</xdr:rowOff>
    </xdr:from>
    <xdr:to>
      <xdr:col>26</xdr:col>
      <xdr:colOff>188278</xdr:colOff>
      <xdr:row>35</xdr:row>
      <xdr:rowOff>35014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992105-39D2-4943-93E2-FC5CBE66F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8225" y="3222625"/>
          <a:ext cx="6839903" cy="650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17"/>
  <sheetViews>
    <sheetView tabSelected="1" zoomScaleNormal="100" workbookViewId="0">
      <selection activeCell="E15" sqref="E15:J26"/>
    </sheetView>
  </sheetViews>
  <sheetFormatPr defaultColWidth="9.140625" defaultRowHeight="12.75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9.42578125" bestFit="1" customWidth="1"/>
    <col min="12" max="17" width="9.140625" customWidth="1"/>
    <col min="18" max="18" width="3.5703125" bestFit="1" customWidth="1"/>
    <col min="19" max="19" width="6" bestFit="1" customWidth="1"/>
  </cols>
  <sheetData>
    <row r="1" spans="1:19" ht="15.75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M1" s="13"/>
      <c r="R1" s="13">
        <v>14</v>
      </c>
      <c r="S1" s="23">
        <v>3.1</v>
      </c>
    </row>
    <row r="2" spans="1:19" ht="14.25" x14ac:dyDescent="0.2">
      <c r="A2" s="17" t="s">
        <v>25</v>
      </c>
      <c r="B2" s="17"/>
      <c r="C2" s="17"/>
      <c r="D2" s="17"/>
      <c r="E2" s="17"/>
      <c r="F2" s="17"/>
      <c r="G2" s="17" t="s">
        <v>30</v>
      </c>
      <c r="H2" s="17"/>
      <c r="I2" s="17"/>
      <c r="J2" s="17"/>
      <c r="K2" s="16">
        <v>3</v>
      </c>
      <c r="M2" s="13"/>
      <c r="R2" s="13">
        <v>12</v>
      </c>
      <c r="S2" s="23">
        <v>2</v>
      </c>
    </row>
    <row r="3" spans="1:19" ht="14.25" x14ac:dyDescent="0.2">
      <c r="A3" s="17" t="s">
        <v>24</v>
      </c>
      <c r="B3" s="17"/>
      <c r="C3" s="21"/>
      <c r="D3" s="17" t="s">
        <v>26</v>
      </c>
      <c r="E3" s="17"/>
      <c r="F3" s="17"/>
      <c r="G3" s="17"/>
      <c r="H3" s="17"/>
      <c r="I3" s="17"/>
      <c r="J3" s="17"/>
      <c r="K3" s="17"/>
      <c r="M3" s="13"/>
      <c r="R3" s="13">
        <v>10</v>
      </c>
      <c r="S3" s="23">
        <v>1.2</v>
      </c>
    </row>
    <row r="4" spans="1:19" ht="14.25" x14ac:dyDescent="0.2">
      <c r="A4" s="17" t="s">
        <v>20</v>
      </c>
      <c r="B4" s="17"/>
      <c r="C4" s="17"/>
      <c r="D4" s="17"/>
      <c r="E4" s="17"/>
      <c r="F4" s="17"/>
      <c r="G4" s="17"/>
      <c r="H4" s="17"/>
      <c r="I4" s="17"/>
      <c r="J4" s="17"/>
      <c r="K4" s="17"/>
      <c r="R4" s="13">
        <v>8</v>
      </c>
      <c r="S4" s="23">
        <v>0.78</v>
      </c>
    </row>
    <row r="5" spans="1:19" ht="14.25" x14ac:dyDescent="0.2">
      <c r="A5" s="17" t="s">
        <v>21</v>
      </c>
      <c r="B5" s="17"/>
      <c r="C5" s="17" t="s">
        <v>22</v>
      </c>
      <c r="D5" s="16">
        <v>4</v>
      </c>
      <c r="E5" s="17" t="s">
        <v>23</v>
      </c>
      <c r="F5" s="24">
        <f>IF(D5="","",VLOOKUP(D5,R1:S10,2,FALSE))</f>
        <v>0.31</v>
      </c>
      <c r="G5" s="17"/>
      <c r="H5" s="17"/>
      <c r="I5" s="17"/>
      <c r="J5" s="17"/>
      <c r="K5" s="17"/>
      <c r="R5" s="13">
        <v>6</v>
      </c>
      <c r="S5" s="23">
        <v>0.49</v>
      </c>
    </row>
    <row r="6" spans="1:19" ht="14.25" x14ac:dyDescent="0.2">
      <c r="A6" s="17"/>
      <c r="B6" s="17"/>
      <c r="C6" s="17" t="s">
        <v>22</v>
      </c>
      <c r="D6" s="16">
        <v>4</v>
      </c>
      <c r="E6" s="17" t="s">
        <v>23</v>
      </c>
      <c r="F6" s="16"/>
      <c r="G6" s="17"/>
      <c r="H6" s="17"/>
      <c r="I6" s="17"/>
      <c r="J6" s="17"/>
      <c r="K6" s="17"/>
      <c r="R6" s="13">
        <v>4</v>
      </c>
      <c r="S6" s="23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3">
        <v>2</v>
      </c>
      <c r="S7" s="23">
        <v>0.19</v>
      </c>
    </row>
    <row r="8" spans="1:19" x14ac:dyDescent="0.2">
      <c r="A8" s="4" t="s">
        <v>13</v>
      </c>
      <c r="B8" s="12">
        <v>480</v>
      </c>
      <c r="C8" s="32" t="s">
        <v>16</v>
      </c>
      <c r="D8" s="33"/>
      <c r="E8" s="33"/>
      <c r="F8" s="33"/>
      <c r="G8" s="33"/>
      <c r="H8" s="18">
        <v>2.4</v>
      </c>
      <c r="I8" s="34" t="s">
        <v>11</v>
      </c>
      <c r="J8" s="35"/>
      <c r="K8" s="2" t="s">
        <v>17</v>
      </c>
      <c r="R8" s="22" t="s">
        <v>27</v>
      </c>
      <c r="S8" s="23">
        <v>0.12</v>
      </c>
    </row>
    <row r="9" spans="1:19" x14ac:dyDescent="0.2">
      <c r="A9" s="7"/>
      <c r="B9" s="8"/>
      <c r="C9" s="32" t="s">
        <v>14</v>
      </c>
      <c r="D9" s="33"/>
      <c r="E9" s="33"/>
      <c r="F9" s="33"/>
      <c r="G9" s="33"/>
      <c r="H9" s="18">
        <v>1.56</v>
      </c>
      <c r="I9" s="34" t="s">
        <v>11</v>
      </c>
      <c r="J9" s="35"/>
      <c r="K9" s="3"/>
      <c r="R9" s="22" t="s">
        <v>28</v>
      </c>
      <c r="S9" s="23">
        <v>0.1</v>
      </c>
    </row>
    <row r="10" spans="1:19" x14ac:dyDescent="0.2">
      <c r="A10" s="7"/>
      <c r="B10" s="8"/>
      <c r="C10" s="9" t="s">
        <v>15</v>
      </c>
      <c r="D10" s="10"/>
      <c r="E10" s="10"/>
      <c r="F10" s="10"/>
      <c r="G10" s="10"/>
      <c r="H10" s="18">
        <v>0.98</v>
      </c>
      <c r="I10" s="11" t="s">
        <v>11</v>
      </c>
      <c r="J10" s="12"/>
      <c r="K10" s="3"/>
      <c r="R10" s="22" t="s">
        <v>29</v>
      </c>
      <c r="S10">
        <v>7.9000000000000001E-2</v>
      </c>
    </row>
    <row r="11" spans="1:19" x14ac:dyDescent="0.2">
      <c r="A11" s="7"/>
      <c r="B11" s="8"/>
      <c r="C11" s="9" t="s">
        <v>12</v>
      </c>
      <c r="D11" s="10"/>
      <c r="E11" s="10"/>
      <c r="F11" s="10"/>
      <c r="G11" s="10"/>
      <c r="H11" s="18">
        <v>0.62</v>
      </c>
      <c r="I11" s="11" t="s">
        <v>11</v>
      </c>
      <c r="J11" s="12"/>
      <c r="K11" s="3"/>
      <c r="R11" s="14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4"/>
    </row>
    <row r="13" spans="1:19" x14ac:dyDescent="0.2">
      <c r="A13" s="36" t="s">
        <v>2</v>
      </c>
      <c r="B13" s="37"/>
      <c r="C13" s="37"/>
      <c r="D13" s="36" t="s">
        <v>7</v>
      </c>
      <c r="E13" s="37"/>
      <c r="F13" s="27" t="s">
        <v>19</v>
      </c>
      <c r="G13" s="29" t="s">
        <v>1</v>
      </c>
      <c r="H13" s="36" t="s">
        <v>8</v>
      </c>
      <c r="I13" s="37"/>
      <c r="J13" s="29" t="s">
        <v>10</v>
      </c>
      <c r="K13" s="29" t="s">
        <v>5</v>
      </c>
      <c r="R13" s="14"/>
    </row>
    <row r="14" spans="1:19" ht="25.5" x14ac:dyDescent="0.2">
      <c r="A14" s="15" t="s">
        <v>3</v>
      </c>
      <c r="B14" s="15" t="s">
        <v>4</v>
      </c>
      <c r="C14" s="19" t="s">
        <v>18</v>
      </c>
      <c r="D14" s="15" t="s">
        <v>5</v>
      </c>
      <c r="E14" s="15" t="s">
        <v>6</v>
      </c>
      <c r="F14" s="28"/>
      <c r="G14" s="30"/>
      <c r="H14" s="20" t="s">
        <v>9</v>
      </c>
      <c r="I14" s="20" t="s">
        <v>6</v>
      </c>
      <c r="J14" s="30"/>
      <c r="K14" s="30"/>
      <c r="R14" s="14"/>
    </row>
    <row r="15" spans="1:19" x14ac:dyDescent="0.2">
      <c r="A15" s="2" t="s">
        <v>36</v>
      </c>
      <c r="B15" s="2" t="s">
        <v>38</v>
      </c>
      <c r="C15" s="5">
        <v>67</v>
      </c>
      <c r="D15" s="6">
        <v>0.78300000000000003</v>
      </c>
      <c r="E15" s="6">
        <v>0.78300000000000003</v>
      </c>
      <c r="F15" s="5">
        <f t="shared" ref="F15:F26" si="0">IF(E15="","",C15*E15)</f>
        <v>52.460999999999999</v>
      </c>
      <c r="G15" s="2">
        <v>4</v>
      </c>
      <c r="H15" s="6">
        <f>IF(G15="","",F15*(2*(VLOOKUP(G15,$R$1:$S$10,2,FALSE)))/1000)</f>
        <v>3.2525819999999997E-2</v>
      </c>
      <c r="I15" s="6">
        <f>I16+H15</f>
        <v>1.2966636599999999</v>
      </c>
      <c r="J15" s="6">
        <f>IF(G15="","",I15/$B$8*100)</f>
        <v>0.27013826249999995</v>
      </c>
      <c r="K15" s="2" t="str">
        <f>IF(A15="","",A15)</f>
        <v>HM-7</v>
      </c>
      <c r="R15" s="14"/>
    </row>
    <row r="16" spans="1:19" x14ac:dyDescent="0.2">
      <c r="A16" s="2" t="s">
        <v>38</v>
      </c>
      <c r="B16" s="2" t="s">
        <v>39</v>
      </c>
      <c r="C16" s="5">
        <v>68</v>
      </c>
      <c r="D16" s="6">
        <v>0</v>
      </c>
      <c r="E16" s="6">
        <f>E15+D16</f>
        <v>0.78300000000000003</v>
      </c>
      <c r="F16" s="5">
        <f t="shared" si="0"/>
        <v>53.244</v>
      </c>
      <c r="G16" s="2">
        <v>4</v>
      </c>
      <c r="H16" s="6">
        <f>IF(G16="","",F16*(2*(VLOOKUP(G16,$R$1:$S$10,2,FALSE)))/1000)</f>
        <v>3.3011279999999997E-2</v>
      </c>
      <c r="I16" s="6">
        <f t="shared" ref="I16:I26" si="1">I17+H16</f>
        <v>1.2641378399999998</v>
      </c>
      <c r="J16" s="6">
        <f t="shared" ref="J16:J26" si="2">IF(G16="","",I16/$B$8*100)</f>
        <v>0.26336205000000001</v>
      </c>
      <c r="K16" s="2" t="str">
        <f t="shared" ref="K16:K26" si="3">IF(A16="","",A16)</f>
        <v>PB-3</v>
      </c>
      <c r="R16" s="14"/>
    </row>
    <row r="17" spans="1:18" x14ac:dyDescent="0.2">
      <c r="A17" s="2" t="str">
        <f>B16</f>
        <v>PB-4</v>
      </c>
      <c r="B17" s="2" t="s">
        <v>37</v>
      </c>
      <c r="C17" s="5">
        <v>203</v>
      </c>
      <c r="D17" s="6">
        <v>0.78300000000000003</v>
      </c>
      <c r="E17" s="6">
        <f t="shared" ref="E17:E25" si="4">E16+D17</f>
        <v>1.5660000000000001</v>
      </c>
      <c r="F17" s="5">
        <f t="shared" si="0"/>
        <v>317.89800000000002</v>
      </c>
      <c r="G17" s="2">
        <v>4</v>
      </c>
      <c r="H17" s="6">
        <f>IF(G17="","",F17*(2*(VLOOKUP(G17,$R$1:$S$10,2,FALSE)))/1000)</f>
        <v>0.19709676000000001</v>
      </c>
      <c r="I17" s="6">
        <f t="shared" si="1"/>
        <v>1.2311265599999999</v>
      </c>
      <c r="J17" s="6">
        <f t="shared" si="2"/>
        <v>0.25648470000000001</v>
      </c>
      <c r="K17" s="2" t="str">
        <f t="shared" si="3"/>
        <v>PB-4</v>
      </c>
      <c r="R17" s="14"/>
    </row>
    <row r="18" spans="1:18" x14ac:dyDescent="0.2">
      <c r="A18" s="2" t="str">
        <f>B17</f>
        <v>HM-6</v>
      </c>
      <c r="B18" s="2" t="s">
        <v>34</v>
      </c>
      <c r="C18" s="5">
        <v>255</v>
      </c>
      <c r="D18" s="6">
        <v>0.78300000000000003</v>
      </c>
      <c r="E18" s="6">
        <f t="shared" si="4"/>
        <v>2.3490000000000002</v>
      </c>
      <c r="F18" s="5">
        <f t="shared" si="0"/>
        <v>598.995</v>
      </c>
      <c r="G18" s="2">
        <v>4</v>
      </c>
      <c r="H18" s="6">
        <f t="shared" ref="H18:H26" si="5">IF(G18="","",F18*(2*(VLOOKUP(G18,$R$1:$S$10,2,FALSE)))/1000)</f>
        <v>0.37137689999999995</v>
      </c>
      <c r="I18" s="6">
        <f t="shared" si="1"/>
        <v>1.0340297999999999</v>
      </c>
      <c r="J18" s="6">
        <f t="shared" si="2"/>
        <v>0.21542287499999999</v>
      </c>
      <c r="K18" s="2" t="str">
        <f t="shared" si="3"/>
        <v>HM-6</v>
      </c>
      <c r="R18" s="14"/>
    </row>
    <row r="19" spans="1:18" x14ac:dyDescent="0.2">
      <c r="A19" s="2" t="str">
        <f t="shared" ref="A19:A26" si="6">B18</f>
        <v>HM-5</v>
      </c>
      <c r="B19" s="2" t="s">
        <v>35</v>
      </c>
      <c r="C19" s="5">
        <v>310</v>
      </c>
      <c r="D19" s="6">
        <v>0.78300000000000003</v>
      </c>
      <c r="E19" s="6">
        <f t="shared" si="4"/>
        <v>3.1320000000000001</v>
      </c>
      <c r="F19" s="5">
        <f>IF(E19="","",C19*E19)</f>
        <v>970.92000000000007</v>
      </c>
      <c r="G19" s="2">
        <v>4</v>
      </c>
      <c r="H19" s="6">
        <f t="shared" si="5"/>
        <v>0.60197040000000002</v>
      </c>
      <c r="I19" s="6">
        <f t="shared" si="1"/>
        <v>0.66265289999999999</v>
      </c>
      <c r="J19" s="6">
        <f t="shared" si="2"/>
        <v>0.13805268749999999</v>
      </c>
      <c r="K19" s="2" t="str">
        <f t="shared" si="3"/>
        <v>HM-5</v>
      </c>
      <c r="R19" s="14"/>
    </row>
    <row r="20" spans="1:18" x14ac:dyDescent="0.2">
      <c r="A20" s="2" t="str">
        <f t="shared" si="6"/>
        <v>HM-4</v>
      </c>
      <c r="B20" s="2" t="s">
        <v>40</v>
      </c>
      <c r="C20" s="5">
        <v>25</v>
      </c>
      <c r="D20" s="6">
        <v>0.78300000000000003</v>
      </c>
      <c r="E20" s="26">
        <f t="shared" si="4"/>
        <v>3.915</v>
      </c>
      <c r="F20" s="5">
        <f t="shared" si="0"/>
        <v>97.875</v>
      </c>
      <c r="G20" s="2">
        <v>4</v>
      </c>
      <c r="H20" s="6">
        <f t="shared" si="5"/>
        <v>6.06825E-2</v>
      </c>
      <c r="I20" s="6">
        <f>I21+H20</f>
        <v>6.06825E-2</v>
      </c>
      <c r="J20" s="6">
        <f t="shared" si="2"/>
        <v>1.2642187499999999E-2</v>
      </c>
      <c r="K20" s="2" t="str">
        <f t="shared" si="3"/>
        <v>HM-4</v>
      </c>
      <c r="R20" s="14"/>
    </row>
    <row r="21" spans="1:18" x14ac:dyDescent="0.2">
      <c r="A21" s="2"/>
      <c r="B21" s="2"/>
      <c r="C21" s="5"/>
      <c r="D21" s="6"/>
      <c r="E21" s="6"/>
      <c r="F21" s="5"/>
      <c r="G21" s="2"/>
      <c r="H21" s="6"/>
      <c r="I21" s="6"/>
      <c r="J21" s="6"/>
      <c r="K21" s="2"/>
      <c r="R21" s="14"/>
    </row>
    <row r="22" spans="1:18" x14ac:dyDescent="0.2">
      <c r="A22" s="2" t="s">
        <v>33</v>
      </c>
      <c r="B22" s="2" t="s">
        <v>32</v>
      </c>
      <c r="C22" s="5">
        <v>244</v>
      </c>
      <c r="D22" s="6">
        <v>0.78300000000000003</v>
      </c>
      <c r="E22" s="6">
        <f>E21+D22</f>
        <v>0.78300000000000003</v>
      </c>
      <c r="F22" s="5">
        <f t="shared" si="0"/>
        <v>191.05200000000002</v>
      </c>
      <c r="G22" s="2">
        <v>4</v>
      </c>
      <c r="H22" s="6">
        <f t="shared" si="5"/>
        <v>0.11845224000000001</v>
      </c>
      <c r="I22" s="6">
        <f t="shared" si="1"/>
        <v>1.00393128</v>
      </c>
      <c r="J22" s="6">
        <f t="shared" si="2"/>
        <v>0.20915234999999999</v>
      </c>
      <c r="K22" s="2" t="str">
        <f t="shared" si="3"/>
        <v>HM-3</v>
      </c>
      <c r="R22" s="14"/>
    </row>
    <row r="23" spans="1:18" x14ac:dyDescent="0.2">
      <c r="A23" s="2" t="str">
        <f t="shared" si="6"/>
        <v>HM-2</v>
      </c>
      <c r="B23" s="2" t="s">
        <v>31</v>
      </c>
      <c r="C23" s="5">
        <v>243</v>
      </c>
      <c r="D23" s="6">
        <v>0.78300000000000003</v>
      </c>
      <c r="E23" s="6">
        <f t="shared" si="4"/>
        <v>1.5660000000000001</v>
      </c>
      <c r="F23" s="5">
        <f t="shared" si="0"/>
        <v>380.53800000000001</v>
      </c>
      <c r="G23" s="2">
        <v>4</v>
      </c>
      <c r="H23" s="6">
        <f t="shared" si="5"/>
        <v>0.23593355999999999</v>
      </c>
      <c r="I23" s="6">
        <f t="shared" si="1"/>
        <v>0.88547904</v>
      </c>
      <c r="J23" s="6">
        <f t="shared" si="2"/>
        <v>0.18447479999999999</v>
      </c>
      <c r="K23" s="2" t="str">
        <f t="shared" si="3"/>
        <v>HM-2</v>
      </c>
      <c r="R23" s="14"/>
    </row>
    <row r="24" spans="1:18" x14ac:dyDescent="0.2">
      <c r="A24" s="2" t="str">
        <f t="shared" si="6"/>
        <v>HM-1</v>
      </c>
      <c r="B24" s="2" t="s">
        <v>41</v>
      </c>
      <c r="C24" s="5">
        <v>300</v>
      </c>
      <c r="D24" s="6">
        <v>0.78300000000000003</v>
      </c>
      <c r="E24" s="6">
        <f t="shared" si="4"/>
        <v>2.3490000000000002</v>
      </c>
      <c r="F24" s="5">
        <f t="shared" si="0"/>
        <v>704.7</v>
      </c>
      <c r="G24" s="2">
        <v>4</v>
      </c>
      <c r="H24" s="6">
        <f t="shared" si="5"/>
        <v>0.43691400000000002</v>
      </c>
      <c r="I24" s="6">
        <f t="shared" si="1"/>
        <v>0.64954548000000001</v>
      </c>
      <c r="J24" s="6">
        <f t="shared" si="2"/>
        <v>0.13532197499999998</v>
      </c>
      <c r="K24" s="2" t="str">
        <f t="shared" si="3"/>
        <v>HM-1</v>
      </c>
      <c r="R24" s="14"/>
    </row>
    <row r="25" spans="1:18" x14ac:dyDescent="0.2">
      <c r="A25" s="2" t="str">
        <f t="shared" si="6"/>
        <v>PB-5</v>
      </c>
      <c r="B25" s="2" t="s">
        <v>40</v>
      </c>
      <c r="C25" s="5">
        <v>68</v>
      </c>
      <c r="D25" s="6">
        <v>0</v>
      </c>
      <c r="E25" s="6">
        <f t="shared" si="4"/>
        <v>2.3490000000000002</v>
      </c>
      <c r="F25" s="5">
        <f t="shared" si="0"/>
        <v>159.73200000000003</v>
      </c>
      <c r="G25" s="2">
        <v>4</v>
      </c>
      <c r="H25" s="6">
        <f t="shared" si="5"/>
        <v>9.9033840000000012E-2</v>
      </c>
      <c r="I25" s="6">
        <f t="shared" si="1"/>
        <v>0.21263148000000001</v>
      </c>
      <c r="J25" s="6">
        <f t="shared" si="2"/>
        <v>4.4298224999999997E-2</v>
      </c>
      <c r="K25" s="2" t="str">
        <f t="shared" si="3"/>
        <v>PB-5</v>
      </c>
      <c r="R25" s="14"/>
    </row>
    <row r="26" spans="1:18" x14ac:dyDescent="0.2">
      <c r="A26" s="2" t="str">
        <f t="shared" si="6"/>
        <v>PB-2</v>
      </c>
      <c r="B26" s="2" t="s">
        <v>42</v>
      </c>
      <c r="C26" s="5">
        <v>26</v>
      </c>
      <c r="D26" s="6">
        <v>0.78300000000000003</v>
      </c>
      <c r="E26" s="26">
        <f>E25+D26+E20</f>
        <v>7.0470000000000006</v>
      </c>
      <c r="F26" s="5">
        <f t="shared" si="0"/>
        <v>183.22200000000001</v>
      </c>
      <c r="G26" s="2">
        <v>4</v>
      </c>
      <c r="H26" s="6">
        <f t="shared" si="5"/>
        <v>0.11359764</v>
      </c>
      <c r="I26" s="6">
        <f t="shared" si="1"/>
        <v>0.11359764</v>
      </c>
      <c r="J26" s="6">
        <f t="shared" si="2"/>
        <v>2.3666175000000001E-2</v>
      </c>
      <c r="K26" s="2" t="str">
        <f t="shared" si="3"/>
        <v>PB-2</v>
      </c>
      <c r="R26" s="14"/>
    </row>
    <row r="27" spans="1:18" x14ac:dyDescent="0.2">
      <c r="A27" s="2"/>
      <c r="B27" s="2"/>
      <c r="C27" s="5"/>
      <c r="D27" s="6"/>
      <c r="E27" s="6"/>
      <c r="F27" s="5"/>
      <c r="G27" s="2"/>
      <c r="H27" s="6"/>
      <c r="I27" s="6"/>
      <c r="J27" s="6"/>
      <c r="K27" s="2"/>
    </row>
    <row r="28" spans="1:18" x14ac:dyDescent="0.2">
      <c r="A28" s="2"/>
      <c r="B28" s="2"/>
      <c r="C28" s="5"/>
      <c r="D28" s="6"/>
      <c r="E28" s="6"/>
      <c r="F28" s="5"/>
      <c r="G28" s="2"/>
      <c r="H28" s="6"/>
      <c r="I28" s="6"/>
      <c r="J28" s="6"/>
      <c r="K28" s="2"/>
    </row>
    <row r="29" spans="1:18" x14ac:dyDescent="0.2">
      <c r="A29" s="2"/>
      <c r="B29" s="2"/>
      <c r="C29" s="5"/>
      <c r="D29" s="6"/>
      <c r="E29" s="6"/>
      <c r="F29" s="5"/>
      <c r="G29" s="2"/>
      <c r="H29" s="6"/>
      <c r="I29" s="6"/>
      <c r="J29" s="6"/>
      <c r="K29" s="2"/>
    </row>
    <row r="30" spans="1:18" x14ac:dyDescent="0.2">
      <c r="A30" s="2"/>
      <c r="B30" s="2"/>
      <c r="C30" s="5"/>
      <c r="D30" s="6"/>
      <c r="E30" s="6"/>
      <c r="F30" s="5"/>
      <c r="G30" s="2"/>
      <c r="H30" s="6"/>
      <c r="I30" s="6"/>
      <c r="J30" s="6"/>
      <c r="K30" s="2"/>
    </row>
    <row r="31" spans="1:18" x14ac:dyDescent="0.2">
      <c r="A31" s="2"/>
      <c r="B31" s="2"/>
      <c r="C31" s="5"/>
      <c r="D31" s="6"/>
      <c r="E31" s="6"/>
      <c r="F31" s="5"/>
      <c r="G31" s="2"/>
      <c r="H31" s="6"/>
      <c r="I31" s="6"/>
      <c r="J31" s="6"/>
      <c r="K31" s="2"/>
    </row>
    <row r="32" spans="1:18" x14ac:dyDescent="0.2">
      <c r="A32" s="2"/>
      <c r="B32" s="2"/>
      <c r="C32" s="5"/>
      <c r="D32" s="6"/>
      <c r="E32" s="6"/>
      <c r="F32" s="5"/>
      <c r="G32" s="2"/>
      <c r="H32" s="6"/>
      <c r="I32" s="6"/>
      <c r="J32" s="6"/>
      <c r="K32" s="2"/>
    </row>
    <row r="33" spans="1:11" x14ac:dyDescent="0.2">
      <c r="A33" s="2"/>
      <c r="B33" s="2"/>
      <c r="C33" s="5"/>
      <c r="D33" s="6"/>
      <c r="E33" s="6"/>
      <c r="F33" s="5"/>
      <c r="G33" s="2"/>
      <c r="H33" s="6"/>
      <c r="I33" s="6"/>
      <c r="J33" s="6"/>
      <c r="K33" s="2"/>
    </row>
    <row r="34" spans="1:11" x14ac:dyDescent="0.2">
      <c r="A34" s="2"/>
      <c r="B34" s="2"/>
      <c r="C34" s="5"/>
      <c r="D34" s="6"/>
      <c r="E34" s="6"/>
      <c r="F34" s="5"/>
      <c r="G34" s="2"/>
      <c r="H34" s="6"/>
      <c r="I34" s="6"/>
      <c r="J34" s="6"/>
      <c r="K34" s="2"/>
    </row>
    <row r="35" spans="1:11" x14ac:dyDescent="0.2">
      <c r="A35" s="2"/>
      <c r="B35" s="2"/>
      <c r="C35" s="5"/>
      <c r="D35" s="6"/>
      <c r="E35" s="6"/>
      <c r="F35" s="5"/>
      <c r="G35" s="2"/>
      <c r="H35" s="6"/>
      <c r="I35" s="6"/>
      <c r="J35" s="6"/>
      <c r="K35" s="2"/>
    </row>
    <row r="36" spans="1:11" x14ac:dyDescent="0.2">
      <c r="A36" s="2"/>
      <c r="B36" s="2"/>
      <c r="C36" s="5"/>
      <c r="D36" s="6"/>
      <c r="E36" s="6"/>
      <c r="F36" s="5"/>
      <c r="G36" s="2"/>
      <c r="H36" s="6"/>
      <c r="I36" s="6"/>
      <c r="J36" s="6"/>
      <c r="K36" s="2"/>
    </row>
    <row r="37" spans="1:11" x14ac:dyDescent="0.2">
      <c r="A37" s="2"/>
      <c r="B37" s="2"/>
      <c r="C37" s="5"/>
      <c r="D37" s="25"/>
      <c r="E37" s="6"/>
      <c r="F37" s="5"/>
      <c r="G37" s="2"/>
      <c r="H37" s="6"/>
      <c r="I37" s="6"/>
      <c r="J37" s="6"/>
      <c r="K37" s="2"/>
    </row>
    <row r="38" spans="1:11" x14ac:dyDescent="0.2">
      <c r="A38" s="2"/>
      <c r="B38" s="2"/>
      <c r="C38" s="5"/>
      <c r="D38" s="25"/>
      <c r="E38" s="6"/>
      <c r="F38" s="5"/>
      <c r="G38" s="2"/>
      <c r="H38" s="6"/>
      <c r="I38" s="6"/>
      <c r="J38" s="6"/>
      <c r="K38" s="2"/>
    </row>
    <row r="39" spans="1:11" x14ac:dyDescent="0.2">
      <c r="A39" s="2"/>
      <c r="B39" s="2"/>
      <c r="C39" s="5"/>
      <c r="D39" s="6"/>
      <c r="E39" s="6"/>
      <c r="F39" s="5"/>
      <c r="G39" s="2"/>
      <c r="H39" s="6"/>
      <c r="I39" s="6"/>
      <c r="J39" s="6"/>
      <c r="K39" s="2"/>
    </row>
    <row r="40" spans="1:11" x14ac:dyDescent="0.2">
      <c r="A40" s="2"/>
      <c r="B40" s="2"/>
      <c r="C40" s="5"/>
      <c r="D40" s="6"/>
      <c r="E40" s="6"/>
      <c r="F40" s="5"/>
      <c r="G40" s="2"/>
      <c r="H40" s="6"/>
      <c r="I40" s="6"/>
      <c r="J40" s="6"/>
      <c r="K40" s="2"/>
    </row>
    <row r="41" spans="1:11" x14ac:dyDescent="0.2">
      <c r="A41" s="2"/>
      <c r="B41" s="2"/>
      <c r="C41" s="5"/>
      <c r="D41" s="6"/>
      <c r="E41" s="6"/>
      <c r="F41" s="5"/>
      <c r="G41" s="2"/>
      <c r="H41" s="6"/>
      <c r="I41" s="6"/>
      <c r="J41" s="6"/>
      <c r="K41" s="2"/>
    </row>
    <row r="42" spans="1:11" x14ac:dyDescent="0.2">
      <c r="A42" s="2"/>
      <c r="B42" s="2"/>
      <c r="C42" s="5"/>
      <c r="D42" s="6"/>
      <c r="E42" s="6"/>
      <c r="F42" s="5"/>
      <c r="G42" s="2"/>
      <c r="H42" s="6"/>
      <c r="I42" s="6"/>
      <c r="J42" s="6"/>
      <c r="K42" s="2"/>
    </row>
    <row r="43" spans="1:11" x14ac:dyDescent="0.2">
      <c r="A43" s="2"/>
      <c r="B43" s="2"/>
      <c r="C43" s="5"/>
      <c r="D43" s="6"/>
      <c r="E43" s="6"/>
      <c r="F43" s="5"/>
      <c r="G43" s="2"/>
      <c r="H43" s="6"/>
      <c r="I43" s="6"/>
      <c r="J43" s="6"/>
      <c r="K43" s="2"/>
    </row>
    <row r="44" spans="1:11" x14ac:dyDescent="0.2">
      <c r="A44" s="2"/>
      <c r="B44" s="2"/>
      <c r="C44" s="5"/>
      <c r="D44" s="6"/>
      <c r="E44" s="6"/>
      <c r="F44" s="5"/>
      <c r="G44" s="2"/>
      <c r="H44" s="6"/>
      <c r="I44" s="6"/>
      <c r="J44" s="6"/>
      <c r="K44" s="2"/>
    </row>
    <row r="45" spans="1:11" x14ac:dyDescent="0.2">
      <c r="A45" s="2"/>
      <c r="B45" s="2"/>
      <c r="C45" s="5"/>
      <c r="D45" s="6"/>
      <c r="E45" s="6"/>
      <c r="F45" s="5"/>
      <c r="G45" s="2"/>
      <c r="H45" s="6"/>
      <c r="I45" s="6"/>
      <c r="J45" s="6"/>
      <c r="K45" s="2"/>
    </row>
    <row r="46" spans="1:11" x14ac:dyDescent="0.2">
      <c r="A46" s="2"/>
      <c r="B46" s="2"/>
      <c r="C46" s="5"/>
      <c r="D46" s="6"/>
      <c r="E46" s="6"/>
      <c r="F46" s="5"/>
      <c r="G46" s="2"/>
      <c r="H46" s="6"/>
      <c r="I46" s="6"/>
      <c r="J46" s="6"/>
      <c r="K46" s="2"/>
    </row>
    <row r="47" spans="1:11" x14ac:dyDescent="0.2">
      <c r="A47" s="2"/>
      <c r="B47" s="2"/>
      <c r="C47" s="5"/>
      <c r="D47" s="6"/>
      <c r="E47" s="6"/>
      <c r="F47" s="5"/>
      <c r="G47" s="2"/>
      <c r="H47" s="6"/>
      <c r="I47" s="6"/>
      <c r="J47" s="6"/>
      <c r="K47" s="2"/>
    </row>
    <row r="48" spans="1:11" x14ac:dyDescent="0.2">
      <c r="A48" s="2"/>
      <c r="B48" s="2"/>
      <c r="C48" s="5"/>
      <c r="D48" s="6"/>
      <c r="E48" s="6"/>
      <c r="F48" s="5"/>
      <c r="G48" s="2"/>
      <c r="H48" s="6"/>
      <c r="I48" s="6"/>
      <c r="J48" s="6"/>
      <c r="K48" s="2"/>
    </row>
    <row r="49" spans="1:18" x14ac:dyDescent="0.2">
      <c r="A49" s="2"/>
      <c r="B49" s="2"/>
      <c r="C49" s="5"/>
      <c r="D49" s="6"/>
      <c r="E49" s="6"/>
      <c r="F49" s="5"/>
      <c r="G49" s="2"/>
      <c r="H49" s="6"/>
      <c r="I49" s="6"/>
      <c r="J49" s="6"/>
      <c r="K49" s="2"/>
    </row>
    <row r="50" spans="1:18" x14ac:dyDescent="0.2">
      <c r="A50" s="2"/>
      <c r="B50" s="2"/>
      <c r="C50" s="5"/>
      <c r="D50" s="6"/>
      <c r="E50" s="6"/>
      <c r="F50" s="5"/>
      <c r="G50" s="2"/>
      <c r="H50" s="6"/>
      <c r="I50" s="6"/>
      <c r="J50" s="6"/>
      <c r="K50" s="2"/>
    </row>
    <row r="51" spans="1:18" x14ac:dyDescent="0.2">
      <c r="A51" s="2"/>
      <c r="B51" s="2"/>
      <c r="C51" s="5"/>
      <c r="D51" s="6"/>
      <c r="E51" s="6"/>
      <c r="F51" s="5"/>
      <c r="G51" s="2"/>
      <c r="H51" s="6"/>
      <c r="I51" s="6"/>
      <c r="J51" s="6"/>
      <c r="K51" s="2"/>
    </row>
    <row r="52" spans="1:18" x14ac:dyDescent="0.2">
      <c r="A52" s="2"/>
      <c r="B52" s="2"/>
      <c r="C52" s="5"/>
      <c r="D52" s="6"/>
      <c r="E52" s="6"/>
      <c r="F52" s="5"/>
      <c r="G52" s="2"/>
      <c r="H52" s="6"/>
      <c r="I52" s="6"/>
      <c r="J52" s="6"/>
      <c r="K52" s="2"/>
    </row>
    <row r="53" spans="1:18" x14ac:dyDescent="0.2">
      <c r="A53" s="2"/>
      <c r="B53" s="2"/>
      <c r="C53" s="5"/>
      <c r="D53" s="6"/>
      <c r="E53" s="6"/>
      <c r="F53" s="5"/>
      <c r="G53" s="2"/>
      <c r="H53" s="6"/>
      <c r="I53" s="6"/>
      <c r="J53" s="6"/>
      <c r="K53" s="2"/>
    </row>
    <row r="54" spans="1:18" x14ac:dyDescent="0.2">
      <c r="A54" s="2"/>
      <c r="B54" s="2"/>
      <c r="C54" s="5"/>
      <c r="D54" s="6"/>
      <c r="E54" s="6"/>
      <c r="F54" s="5"/>
      <c r="G54" s="2"/>
      <c r="H54" s="6"/>
      <c r="I54" s="6"/>
      <c r="J54" s="6"/>
      <c r="K54" s="2"/>
    </row>
    <row r="55" spans="1:18" x14ac:dyDescent="0.2">
      <c r="A55" s="2"/>
      <c r="B55" s="2"/>
      <c r="C55" s="5"/>
      <c r="D55" s="6"/>
      <c r="E55" s="6"/>
      <c r="F55" s="5"/>
      <c r="G55" s="2"/>
      <c r="H55" s="6"/>
      <c r="I55" s="6"/>
      <c r="J55" s="6"/>
      <c r="K55" s="2"/>
    </row>
    <row r="56" spans="1:18" x14ac:dyDescent="0.2">
      <c r="A56" s="2"/>
      <c r="B56" s="2"/>
      <c r="C56" s="5"/>
      <c r="D56" s="6"/>
      <c r="E56" s="6"/>
      <c r="F56" s="5"/>
      <c r="G56" s="2"/>
      <c r="H56" s="6"/>
      <c r="I56" s="6"/>
      <c r="J56" s="6"/>
      <c r="K56" s="2"/>
    </row>
    <row r="57" spans="1:18" x14ac:dyDescent="0.2">
      <c r="A57" s="2"/>
      <c r="B57" s="2"/>
      <c r="C57" s="5"/>
      <c r="D57" s="6"/>
      <c r="E57" s="6"/>
      <c r="F57" s="5"/>
      <c r="G57" s="2"/>
      <c r="H57" s="6"/>
      <c r="I57" s="6"/>
      <c r="J57" s="6"/>
      <c r="K57" s="2"/>
    </row>
    <row r="58" spans="1:18" x14ac:dyDescent="0.2">
      <c r="A58" s="2"/>
      <c r="B58" s="2"/>
      <c r="C58" s="5"/>
      <c r="D58" s="6"/>
      <c r="E58" s="6"/>
      <c r="F58" s="5"/>
      <c r="G58" s="2"/>
      <c r="H58" s="6"/>
      <c r="I58" s="6"/>
      <c r="J58" s="6"/>
      <c r="K58" s="2"/>
      <c r="R58" s="14"/>
    </row>
    <row r="59" spans="1:18" x14ac:dyDescent="0.2">
      <c r="A59" s="2"/>
      <c r="B59" s="2"/>
      <c r="C59" s="5"/>
      <c r="D59" s="6"/>
      <c r="E59" s="6"/>
      <c r="F59" s="5"/>
      <c r="G59" s="2"/>
      <c r="H59" s="6"/>
      <c r="I59" s="6"/>
      <c r="J59" s="6"/>
      <c r="K59" s="2"/>
      <c r="R59" s="14"/>
    </row>
    <row r="60" spans="1:18" x14ac:dyDescent="0.2">
      <c r="A60" s="2"/>
      <c r="B60" s="2"/>
      <c r="C60" s="5"/>
      <c r="D60" s="6"/>
      <c r="E60" s="6"/>
      <c r="F60" s="5"/>
      <c r="G60" s="2"/>
      <c r="H60" s="6"/>
      <c r="I60" s="6"/>
      <c r="J60" s="6"/>
      <c r="K60" s="2"/>
      <c r="R60" s="14"/>
    </row>
    <row r="61" spans="1:18" x14ac:dyDescent="0.2">
      <c r="A61" s="2"/>
      <c r="B61" s="2"/>
      <c r="C61" s="5"/>
      <c r="D61" s="6"/>
      <c r="E61" s="6"/>
      <c r="F61" s="5"/>
      <c r="G61" s="2"/>
      <c r="H61" s="6"/>
      <c r="I61" s="6"/>
      <c r="J61" s="6"/>
      <c r="K61" s="2"/>
      <c r="R61" s="14"/>
    </row>
    <row r="62" spans="1:18" x14ac:dyDescent="0.2">
      <c r="A62" s="2"/>
      <c r="B62" s="2"/>
      <c r="C62" s="5"/>
      <c r="D62" s="6"/>
      <c r="E62" s="6"/>
      <c r="F62" s="5"/>
      <c r="G62" s="2"/>
      <c r="H62" s="6"/>
      <c r="I62" s="6"/>
      <c r="J62" s="6"/>
      <c r="K62" s="2"/>
      <c r="R62" s="14"/>
    </row>
    <row r="63" spans="1:18" x14ac:dyDescent="0.2">
      <c r="A63" s="2"/>
      <c r="B63" s="2"/>
      <c r="C63" s="5"/>
      <c r="D63" s="6"/>
      <c r="E63" s="6"/>
      <c r="F63" s="5"/>
      <c r="G63" s="2"/>
      <c r="H63" s="6"/>
      <c r="I63" s="6"/>
      <c r="J63" s="6"/>
      <c r="K63" s="2"/>
      <c r="R63" s="14"/>
    </row>
    <row r="64" spans="1:18" x14ac:dyDescent="0.2">
      <c r="A64" s="2"/>
      <c r="B64" s="2"/>
      <c r="C64" s="5"/>
      <c r="D64" s="6"/>
      <c r="E64" s="6"/>
      <c r="F64" s="5"/>
      <c r="G64" s="2"/>
      <c r="H64" s="6"/>
      <c r="I64" s="6"/>
      <c r="J64" s="6"/>
      <c r="K64" s="2"/>
      <c r="R64" s="14"/>
    </row>
    <row r="65" spans="1:18" x14ac:dyDescent="0.2">
      <c r="A65" s="2"/>
      <c r="B65" s="2"/>
      <c r="C65" s="5"/>
      <c r="D65" s="6"/>
      <c r="E65" s="6"/>
      <c r="F65" s="5"/>
      <c r="G65" s="2"/>
      <c r="H65" s="6"/>
      <c r="I65" s="6"/>
      <c r="J65" s="6"/>
      <c r="K65" s="2"/>
      <c r="R65" s="14"/>
    </row>
    <row r="66" spans="1:18" x14ac:dyDescent="0.2">
      <c r="A66" s="2"/>
      <c r="B66" s="2"/>
      <c r="C66" s="5"/>
      <c r="D66" s="6"/>
      <c r="E66" s="6"/>
      <c r="F66" s="5"/>
      <c r="G66" s="2"/>
      <c r="H66" s="6"/>
      <c r="I66" s="6"/>
      <c r="J66" s="6"/>
      <c r="K66" s="2"/>
      <c r="R66" s="14"/>
    </row>
    <row r="67" spans="1:18" x14ac:dyDescent="0.2">
      <c r="A67" s="2"/>
      <c r="B67" s="2"/>
      <c r="C67" s="5"/>
      <c r="D67" s="6"/>
      <c r="E67" s="6"/>
      <c r="F67" s="5"/>
      <c r="G67" s="2"/>
      <c r="H67" s="6"/>
      <c r="I67" s="6"/>
      <c r="J67" s="6"/>
      <c r="K67" s="2"/>
      <c r="R67" s="14"/>
    </row>
    <row r="68" spans="1:18" x14ac:dyDescent="0.2">
      <c r="A68" s="2"/>
      <c r="B68" s="2"/>
      <c r="C68" s="5"/>
      <c r="D68" s="6"/>
      <c r="E68" s="6"/>
      <c r="F68" s="5"/>
      <c r="G68" s="2"/>
      <c r="H68" s="6"/>
      <c r="I68" s="6"/>
      <c r="J68" s="6"/>
      <c r="K68" s="2"/>
      <c r="R68" s="14"/>
    </row>
    <row r="69" spans="1:18" x14ac:dyDescent="0.2">
      <c r="A69" s="2"/>
      <c r="B69" s="2"/>
      <c r="C69" s="5"/>
      <c r="D69" s="6"/>
      <c r="E69" s="6"/>
      <c r="F69" s="5"/>
      <c r="G69" s="2"/>
      <c r="H69" s="6"/>
      <c r="I69" s="6"/>
      <c r="J69" s="6"/>
      <c r="K69" s="2"/>
      <c r="R69" s="14"/>
    </row>
    <row r="70" spans="1:18" x14ac:dyDescent="0.2">
      <c r="A70" s="2"/>
      <c r="B70" s="2"/>
      <c r="C70" s="5"/>
      <c r="D70" s="6"/>
      <c r="E70" s="6"/>
      <c r="F70" s="5"/>
      <c r="G70" s="2"/>
      <c r="H70" s="6"/>
      <c r="I70" s="6"/>
      <c r="J70" s="6"/>
      <c r="K70" s="2"/>
      <c r="R70" s="14"/>
    </row>
    <row r="71" spans="1:18" x14ac:dyDescent="0.2">
      <c r="A71" s="2"/>
      <c r="B71" s="2"/>
      <c r="C71" s="5"/>
      <c r="D71" s="6"/>
      <c r="E71" s="6"/>
      <c r="F71" s="5"/>
      <c r="G71" s="2"/>
      <c r="H71" s="6"/>
      <c r="I71" s="6"/>
      <c r="J71" s="6"/>
      <c r="K71" s="2"/>
      <c r="R71" s="14"/>
    </row>
    <row r="72" spans="1:18" x14ac:dyDescent="0.2">
      <c r="A72" s="2"/>
      <c r="B72" s="2"/>
      <c r="C72" s="5"/>
      <c r="D72" s="6"/>
      <c r="E72" s="6"/>
      <c r="F72" s="5"/>
      <c r="G72" s="2"/>
      <c r="H72" s="6"/>
      <c r="I72" s="6"/>
      <c r="J72" s="6"/>
      <c r="K72" s="2"/>
      <c r="R72" s="14"/>
    </row>
    <row r="73" spans="1:18" x14ac:dyDescent="0.2">
      <c r="A73" s="2"/>
      <c r="B73" s="2"/>
      <c r="C73" s="5"/>
      <c r="D73" s="6"/>
      <c r="E73" s="6"/>
      <c r="F73" s="5"/>
      <c r="G73" s="2"/>
      <c r="H73" s="6"/>
      <c r="I73" s="6"/>
      <c r="J73" s="6"/>
      <c r="K73" s="2"/>
      <c r="R73" s="14"/>
    </row>
    <row r="74" spans="1:18" x14ac:dyDescent="0.2">
      <c r="A74" s="2"/>
      <c r="B74" s="2"/>
      <c r="C74" s="5"/>
      <c r="D74" s="6"/>
      <c r="E74" s="6"/>
      <c r="F74" s="5"/>
      <c r="G74" s="2"/>
      <c r="H74" s="6"/>
      <c r="I74" s="6"/>
      <c r="J74" s="6"/>
      <c r="K74" s="2"/>
      <c r="R74" s="14"/>
    </row>
    <row r="75" spans="1:18" x14ac:dyDescent="0.2">
      <c r="A75" s="2"/>
      <c r="B75" s="2"/>
      <c r="C75" s="5"/>
      <c r="D75" s="6"/>
      <c r="E75" s="6"/>
      <c r="F75" s="5"/>
      <c r="G75" s="2"/>
      <c r="H75" s="6"/>
      <c r="I75" s="6"/>
      <c r="J75" s="6"/>
      <c r="K75" s="2"/>
      <c r="R75" s="14"/>
    </row>
    <row r="76" spans="1:18" x14ac:dyDescent="0.2">
      <c r="A76" s="2"/>
      <c r="B76" s="2"/>
      <c r="C76" s="5"/>
      <c r="D76" s="6"/>
      <c r="E76" s="6"/>
      <c r="F76" s="5"/>
      <c r="G76" s="2"/>
      <c r="H76" s="6"/>
      <c r="I76" s="6"/>
      <c r="J76" s="6"/>
      <c r="K76" s="2"/>
      <c r="R76" s="14"/>
    </row>
    <row r="77" spans="1:18" x14ac:dyDescent="0.2">
      <c r="A77" s="2"/>
      <c r="B77" s="2"/>
      <c r="C77" s="5"/>
      <c r="D77" s="6"/>
      <c r="E77" s="6"/>
      <c r="F77" s="5"/>
      <c r="G77" s="2"/>
      <c r="H77" s="6"/>
      <c r="I77" s="6"/>
      <c r="J77" s="6"/>
      <c r="K77" s="2"/>
      <c r="R77" s="14"/>
    </row>
    <row r="78" spans="1:18" x14ac:dyDescent="0.2">
      <c r="A78" s="2"/>
      <c r="B78" s="2"/>
      <c r="C78" s="5"/>
      <c r="D78" s="6"/>
      <c r="E78" s="6"/>
      <c r="F78" s="5"/>
      <c r="G78" s="2"/>
      <c r="H78" s="6"/>
      <c r="I78" s="6"/>
      <c r="J78" s="6"/>
      <c r="K78" s="2"/>
      <c r="R78" s="14"/>
    </row>
    <row r="79" spans="1:18" x14ac:dyDescent="0.2">
      <c r="A79" s="2"/>
      <c r="B79" s="2"/>
      <c r="C79" s="5"/>
      <c r="D79" s="6"/>
      <c r="E79" s="6"/>
      <c r="F79" s="5"/>
      <c r="G79" s="2"/>
      <c r="H79" s="6"/>
      <c r="I79" s="6"/>
      <c r="J79" s="6"/>
      <c r="K79" s="2"/>
      <c r="R79" s="14"/>
    </row>
    <row r="80" spans="1:18" x14ac:dyDescent="0.2">
      <c r="A80" s="2"/>
      <c r="B80" s="2"/>
      <c r="C80" s="5"/>
      <c r="D80" s="6"/>
      <c r="E80" s="6"/>
      <c r="F80" s="5"/>
      <c r="G80" s="2"/>
      <c r="H80" s="6"/>
      <c r="I80" s="6"/>
      <c r="J80" s="6"/>
      <c r="K80" s="2"/>
      <c r="R80" s="14"/>
    </row>
    <row r="81" spans="1:18" x14ac:dyDescent="0.2">
      <c r="A81" s="2"/>
      <c r="B81" s="2"/>
      <c r="C81" s="5"/>
      <c r="D81" s="6"/>
      <c r="E81" s="6"/>
      <c r="F81" s="5"/>
      <c r="G81" s="2"/>
      <c r="H81" s="6"/>
      <c r="I81" s="6"/>
      <c r="J81" s="6"/>
      <c r="K81" s="2"/>
      <c r="R81" s="14"/>
    </row>
    <row r="82" spans="1:18" x14ac:dyDescent="0.2">
      <c r="A82" s="2"/>
      <c r="B82" s="2"/>
      <c r="C82" s="5"/>
      <c r="D82" s="6"/>
      <c r="E82" s="6"/>
      <c r="F82" s="5"/>
      <c r="G82" s="2"/>
      <c r="H82" s="6"/>
      <c r="I82" s="6"/>
      <c r="J82" s="6"/>
      <c r="K82" s="2"/>
      <c r="R82" s="14"/>
    </row>
    <row r="83" spans="1:18" x14ac:dyDescent="0.2">
      <c r="A83" s="2"/>
      <c r="B83" s="2"/>
      <c r="C83" s="5"/>
      <c r="D83" s="6"/>
      <c r="E83" s="6"/>
      <c r="F83" s="5"/>
      <c r="G83" s="2"/>
      <c r="H83" s="6"/>
      <c r="I83" s="6"/>
      <c r="J83" s="6"/>
      <c r="K83" s="2"/>
      <c r="R83" s="14"/>
    </row>
    <row r="84" spans="1:18" x14ac:dyDescent="0.2">
      <c r="A84" s="2"/>
      <c r="B84" s="2"/>
      <c r="C84" s="5"/>
      <c r="D84" s="6"/>
      <c r="E84" s="6"/>
      <c r="F84" s="5"/>
      <c r="G84" s="2"/>
      <c r="H84" s="6"/>
      <c r="I84" s="6"/>
      <c r="J84" s="6"/>
      <c r="K84" s="2"/>
      <c r="R84" s="14"/>
    </row>
    <row r="85" spans="1:18" x14ac:dyDescent="0.2">
      <c r="A85" s="2"/>
      <c r="B85" s="2"/>
      <c r="C85" s="5"/>
      <c r="D85" s="6"/>
      <c r="E85" s="6"/>
      <c r="F85" s="5"/>
      <c r="G85" s="2"/>
      <c r="H85" s="6"/>
      <c r="I85" s="6"/>
      <c r="J85" s="6"/>
      <c r="K85" s="2"/>
      <c r="R85" s="14"/>
    </row>
    <row r="86" spans="1:18" x14ac:dyDescent="0.2">
      <c r="A86" s="2"/>
      <c r="B86" s="2"/>
      <c r="C86" s="5"/>
      <c r="D86" s="6"/>
      <c r="E86" s="6"/>
      <c r="F86" s="5"/>
      <c r="G86" s="2"/>
      <c r="H86" s="6"/>
      <c r="I86" s="6"/>
      <c r="J86" s="6"/>
      <c r="K86" s="2"/>
      <c r="R86" s="14"/>
    </row>
    <row r="87" spans="1:18" x14ac:dyDescent="0.2">
      <c r="A87" s="2"/>
      <c r="B87" s="2"/>
      <c r="C87" s="5"/>
      <c r="D87" s="6"/>
      <c r="E87" s="6"/>
      <c r="F87" s="5"/>
      <c r="G87" s="2"/>
      <c r="H87" s="6"/>
      <c r="I87" s="6"/>
      <c r="J87" s="6"/>
      <c r="K87" s="2"/>
      <c r="R87" s="14"/>
    </row>
    <row r="88" spans="1:18" x14ac:dyDescent="0.2">
      <c r="A88" s="2"/>
      <c r="B88" s="2"/>
      <c r="C88" s="5"/>
      <c r="D88" s="6"/>
      <c r="E88" s="6"/>
      <c r="F88" s="5" t="str">
        <f t="shared" ref="F88:F113" si="7">IF(E88="","",C88*E88)</f>
        <v/>
      </c>
      <c r="G88" s="2"/>
      <c r="H88" s="6" t="str">
        <f t="shared" ref="H88:H113" si="8">IF(G88="","",F88*(2*(VLOOKUP(G88,$R$1:$S$10,2,FALSE)))/1000)</f>
        <v/>
      </c>
      <c r="I88" s="6"/>
      <c r="J88" s="6" t="str">
        <f t="shared" ref="J88:J113" si="9">IF(G88="","",I88/$B$8*100)</f>
        <v/>
      </c>
      <c r="K88" s="2" t="str">
        <f t="shared" ref="K88:K113" si="10">IF(A88="","",A88)</f>
        <v/>
      </c>
      <c r="R88" s="14"/>
    </row>
    <row r="89" spans="1:18" x14ac:dyDescent="0.2">
      <c r="A89" s="2"/>
      <c r="B89" s="2"/>
      <c r="C89" s="5"/>
      <c r="D89" s="6"/>
      <c r="E89" s="6"/>
      <c r="F89" s="5" t="str">
        <f t="shared" si="7"/>
        <v/>
      </c>
      <c r="G89" s="2"/>
      <c r="H89" s="6" t="str">
        <f t="shared" si="8"/>
        <v/>
      </c>
      <c r="I89" s="6"/>
      <c r="J89" s="6" t="str">
        <f t="shared" si="9"/>
        <v/>
      </c>
      <c r="K89" s="2" t="str">
        <f t="shared" si="10"/>
        <v/>
      </c>
      <c r="R89" s="14"/>
    </row>
    <row r="90" spans="1:18" x14ac:dyDescent="0.2">
      <c r="A90" s="2"/>
      <c r="B90" s="2"/>
      <c r="C90" s="5"/>
      <c r="D90" s="6"/>
      <c r="E90" s="6"/>
      <c r="F90" s="5" t="str">
        <f t="shared" si="7"/>
        <v/>
      </c>
      <c r="G90" s="2"/>
      <c r="H90" s="6" t="str">
        <f t="shared" si="8"/>
        <v/>
      </c>
      <c r="I90" s="6"/>
      <c r="J90" s="6" t="str">
        <f t="shared" si="9"/>
        <v/>
      </c>
      <c r="K90" s="2" t="str">
        <f t="shared" si="10"/>
        <v/>
      </c>
      <c r="R90" s="14"/>
    </row>
    <row r="91" spans="1:18" x14ac:dyDescent="0.2">
      <c r="A91" s="2"/>
      <c r="B91" s="2"/>
      <c r="C91" s="5"/>
      <c r="D91" s="6"/>
      <c r="E91" s="6"/>
      <c r="F91" s="5" t="str">
        <f t="shared" si="7"/>
        <v/>
      </c>
      <c r="G91" s="2"/>
      <c r="H91" s="6" t="str">
        <f t="shared" si="8"/>
        <v/>
      </c>
      <c r="I91" s="6"/>
      <c r="J91" s="6" t="str">
        <f t="shared" si="9"/>
        <v/>
      </c>
      <c r="K91" s="2" t="str">
        <f t="shared" si="10"/>
        <v/>
      </c>
      <c r="R91" s="14"/>
    </row>
    <row r="92" spans="1:18" x14ac:dyDescent="0.2">
      <c r="A92" s="2"/>
      <c r="B92" s="2"/>
      <c r="C92" s="5"/>
      <c r="D92" s="6"/>
      <c r="E92" s="6"/>
      <c r="F92" s="5" t="str">
        <f t="shared" si="7"/>
        <v/>
      </c>
      <c r="G92" s="2"/>
      <c r="H92" s="6" t="str">
        <f t="shared" si="8"/>
        <v/>
      </c>
      <c r="I92" s="6"/>
      <c r="J92" s="6" t="str">
        <f t="shared" si="9"/>
        <v/>
      </c>
      <c r="K92" s="2" t="str">
        <f t="shared" si="10"/>
        <v/>
      </c>
      <c r="R92" s="14"/>
    </row>
    <row r="93" spans="1:18" x14ac:dyDescent="0.2">
      <c r="A93" s="2"/>
      <c r="B93" s="2"/>
      <c r="C93" s="5"/>
      <c r="D93" s="6"/>
      <c r="E93" s="6"/>
      <c r="F93" s="5" t="str">
        <f t="shared" si="7"/>
        <v/>
      </c>
      <c r="G93" s="2"/>
      <c r="H93" s="6" t="str">
        <f t="shared" si="8"/>
        <v/>
      </c>
      <c r="I93" s="6"/>
      <c r="J93" s="6" t="str">
        <f t="shared" si="9"/>
        <v/>
      </c>
      <c r="K93" s="2" t="str">
        <f t="shared" si="10"/>
        <v/>
      </c>
      <c r="R93" s="14"/>
    </row>
    <row r="94" spans="1:18" x14ac:dyDescent="0.2">
      <c r="A94" s="2"/>
      <c r="B94" s="2"/>
      <c r="C94" s="5"/>
      <c r="D94" s="6"/>
      <c r="E94" s="6"/>
      <c r="F94" s="5" t="str">
        <f t="shared" si="7"/>
        <v/>
      </c>
      <c r="G94" s="2"/>
      <c r="H94" s="6" t="str">
        <f t="shared" si="8"/>
        <v/>
      </c>
      <c r="I94" s="6"/>
      <c r="J94" s="6" t="str">
        <f t="shared" si="9"/>
        <v/>
      </c>
      <c r="K94" s="2" t="str">
        <f t="shared" si="10"/>
        <v/>
      </c>
    </row>
    <row r="95" spans="1:18" x14ac:dyDescent="0.2">
      <c r="A95" s="2"/>
      <c r="B95" s="2"/>
      <c r="C95" s="5"/>
      <c r="D95" s="6"/>
      <c r="E95" s="6"/>
      <c r="F95" s="5" t="str">
        <f t="shared" si="7"/>
        <v/>
      </c>
      <c r="G95" s="2"/>
      <c r="H95" s="6" t="str">
        <f t="shared" si="8"/>
        <v/>
      </c>
      <c r="I95" s="6"/>
      <c r="J95" s="6" t="str">
        <f t="shared" si="9"/>
        <v/>
      </c>
      <c r="K95" s="2" t="str">
        <f t="shared" si="10"/>
        <v/>
      </c>
    </row>
    <row r="96" spans="1:18" x14ac:dyDescent="0.2">
      <c r="A96" s="2"/>
      <c r="B96" s="2"/>
      <c r="C96" s="5"/>
      <c r="D96" s="6"/>
      <c r="E96" s="6"/>
      <c r="F96" s="5" t="str">
        <f t="shared" si="7"/>
        <v/>
      </c>
      <c r="G96" s="2"/>
      <c r="H96" s="6" t="str">
        <f t="shared" si="8"/>
        <v/>
      </c>
      <c r="I96" s="6"/>
      <c r="J96" s="6" t="str">
        <f t="shared" si="9"/>
        <v/>
      </c>
      <c r="K96" s="2" t="str">
        <f t="shared" si="10"/>
        <v/>
      </c>
    </row>
    <row r="97" spans="1:11" x14ac:dyDescent="0.2">
      <c r="A97" s="2"/>
      <c r="B97" s="2"/>
      <c r="C97" s="5"/>
      <c r="D97" s="6"/>
      <c r="E97" s="6"/>
      <c r="F97" s="5" t="str">
        <f t="shared" si="7"/>
        <v/>
      </c>
      <c r="G97" s="2"/>
      <c r="H97" s="6" t="str">
        <f t="shared" si="8"/>
        <v/>
      </c>
      <c r="I97" s="6"/>
      <c r="J97" s="6" t="str">
        <f t="shared" si="9"/>
        <v/>
      </c>
      <c r="K97" s="2" t="str">
        <f t="shared" si="10"/>
        <v/>
      </c>
    </row>
    <row r="98" spans="1:11" x14ac:dyDescent="0.2">
      <c r="A98" s="2"/>
      <c r="B98" s="2"/>
      <c r="C98" s="5"/>
      <c r="D98" s="6"/>
      <c r="E98" s="6"/>
      <c r="F98" s="5" t="str">
        <f t="shared" si="7"/>
        <v/>
      </c>
      <c r="G98" s="2"/>
      <c r="H98" s="6" t="str">
        <f t="shared" si="8"/>
        <v/>
      </c>
      <c r="I98" s="6"/>
      <c r="J98" s="6" t="str">
        <f t="shared" si="9"/>
        <v/>
      </c>
      <c r="K98" s="2" t="str">
        <f t="shared" si="10"/>
        <v/>
      </c>
    </row>
    <row r="99" spans="1:11" x14ac:dyDescent="0.2">
      <c r="A99" s="2"/>
      <c r="B99" s="2"/>
      <c r="C99" s="5"/>
      <c r="D99" s="6"/>
      <c r="E99" s="6"/>
      <c r="F99" s="5" t="str">
        <f t="shared" si="7"/>
        <v/>
      </c>
      <c r="G99" s="2"/>
      <c r="H99" s="6" t="str">
        <f t="shared" si="8"/>
        <v/>
      </c>
      <c r="I99" s="6"/>
      <c r="J99" s="6" t="str">
        <f t="shared" si="9"/>
        <v/>
      </c>
      <c r="K99" s="2" t="str">
        <f t="shared" si="10"/>
        <v/>
      </c>
    </row>
    <row r="100" spans="1:11" x14ac:dyDescent="0.2">
      <c r="A100" s="2"/>
      <c r="B100" s="2"/>
      <c r="C100" s="5"/>
      <c r="D100" s="6"/>
      <c r="E100" s="6"/>
      <c r="F100" s="5" t="str">
        <f t="shared" si="7"/>
        <v/>
      </c>
      <c r="G100" s="2"/>
      <c r="H100" s="6" t="str">
        <f t="shared" si="8"/>
        <v/>
      </c>
      <c r="I100" s="6"/>
      <c r="J100" s="6" t="str">
        <f t="shared" si="9"/>
        <v/>
      </c>
      <c r="K100" s="2" t="str">
        <f t="shared" si="10"/>
        <v/>
      </c>
    </row>
    <row r="101" spans="1:11" x14ac:dyDescent="0.2">
      <c r="A101" s="2"/>
      <c r="B101" s="2"/>
      <c r="C101" s="5"/>
      <c r="D101" s="6"/>
      <c r="E101" s="6"/>
      <c r="F101" s="5" t="str">
        <f t="shared" si="7"/>
        <v/>
      </c>
      <c r="G101" s="2"/>
      <c r="H101" s="6" t="str">
        <f t="shared" si="8"/>
        <v/>
      </c>
      <c r="I101" s="6"/>
      <c r="J101" s="6" t="str">
        <f t="shared" si="9"/>
        <v/>
      </c>
      <c r="K101" s="2" t="str">
        <f t="shared" si="10"/>
        <v/>
      </c>
    </row>
    <row r="102" spans="1:11" x14ac:dyDescent="0.2">
      <c r="A102" s="2"/>
      <c r="B102" s="2"/>
      <c r="C102" s="5"/>
      <c r="D102" s="6"/>
      <c r="E102" s="6"/>
      <c r="F102" s="5" t="str">
        <f t="shared" si="7"/>
        <v/>
      </c>
      <c r="G102" s="2"/>
      <c r="H102" s="6" t="str">
        <f t="shared" si="8"/>
        <v/>
      </c>
      <c r="I102" s="6"/>
      <c r="J102" s="6" t="str">
        <f t="shared" si="9"/>
        <v/>
      </c>
      <c r="K102" s="2" t="str">
        <f t="shared" si="10"/>
        <v/>
      </c>
    </row>
    <row r="103" spans="1:11" x14ac:dyDescent="0.2">
      <c r="A103" s="2"/>
      <c r="B103" s="2"/>
      <c r="C103" s="5"/>
      <c r="D103" s="6"/>
      <c r="E103" s="6"/>
      <c r="F103" s="5" t="str">
        <f t="shared" si="7"/>
        <v/>
      </c>
      <c r="G103" s="2"/>
      <c r="H103" s="6" t="str">
        <f t="shared" si="8"/>
        <v/>
      </c>
      <c r="I103" s="6"/>
      <c r="J103" s="6" t="str">
        <f t="shared" si="9"/>
        <v/>
      </c>
      <c r="K103" s="2" t="str">
        <f t="shared" si="10"/>
        <v/>
      </c>
    </row>
    <row r="104" spans="1:11" x14ac:dyDescent="0.2">
      <c r="A104" s="2"/>
      <c r="B104" s="2"/>
      <c r="C104" s="5"/>
      <c r="D104" s="6"/>
      <c r="E104" s="6"/>
      <c r="F104" s="5" t="str">
        <f t="shared" si="7"/>
        <v/>
      </c>
      <c r="G104" s="2"/>
      <c r="H104" s="6" t="str">
        <f t="shared" si="8"/>
        <v/>
      </c>
      <c r="I104" s="6"/>
      <c r="J104" s="6" t="str">
        <f t="shared" si="9"/>
        <v/>
      </c>
      <c r="K104" s="2" t="str">
        <f t="shared" si="10"/>
        <v/>
      </c>
    </row>
    <row r="105" spans="1:11" x14ac:dyDescent="0.2">
      <c r="A105" s="2"/>
      <c r="B105" s="2"/>
      <c r="C105" s="5"/>
      <c r="D105" s="6"/>
      <c r="E105" s="6"/>
      <c r="F105" s="5" t="str">
        <f t="shared" si="7"/>
        <v/>
      </c>
      <c r="G105" s="2"/>
      <c r="H105" s="6" t="str">
        <f t="shared" si="8"/>
        <v/>
      </c>
      <c r="I105" s="6"/>
      <c r="J105" s="6" t="str">
        <f t="shared" si="9"/>
        <v/>
      </c>
      <c r="K105" s="2" t="str">
        <f t="shared" si="10"/>
        <v/>
      </c>
    </row>
    <row r="106" spans="1:11" x14ac:dyDescent="0.2">
      <c r="A106" s="2"/>
      <c r="B106" s="2"/>
      <c r="C106" s="5"/>
      <c r="D106" s="6"/>
      <c r="E106" s="6"/>
      <c r="F106" s="5" t="str">
        <f t="shared" si="7"/>
        <v/>
      </c>
      <c r="G106" s="2"/>
      <c r="H106" s="6" t="str">
        <f t="shared" si="8"/>
        <v/>
      </c>
      <c r="I106" s="6"/>
      <c r="J106" s="6" t="str">
        <f t="shared" si="9"/>
        <v/>
      </c>
      <c r="K106" s="2" t="str">
        <f t="shared" si="10"/>
        <v/>
      </c>
    </row>
    <row r="107" spans="1:11" x14ac:dyDescent="0.2">
      <c r="A107" s="2"/>
      <c r="B107" s="2"/>
      <c r="C107" s="5"/>
      <c r="D107" s="6"/>
      <c r="E107" s="6"/>
      <c r="F107" s="5" t="str">
        <f t="shared" si="7"/>
        <v/>
      </c>
      <c r="G107" s="2"/>
      <c r="H107" s="6" t="str">
        <f t="shared" si="8"/>
        <v/>
      </c>
      <c r="I107" s="6"/>
      <c r="J107" s="6" t="str">
        <f t="shared" si="9"/>
        <v/>
      </c>
      <c r="K107" s="2" t="str">
        <f t="shared" si="10"/>
        <v/>
      </c>
    </row>
    <row r="108" spans="1:11" x14ac:dyDescent="0.2">
      <c r="A108" s="2"/>
      <c r="B108" s="2"/>
      <c r="C108" s="5"/>
      <c r="D108" s="6"/>
      <c r="E108" s="6"/>
      <c r="F108" s="5" t="str">
        <f t="shared" si="7"/>
        <v/>
      </c>
      <c r="G108" s="2"/>
      <c r="H108" s="6" t="str">
        <f t="shared" si="8"/>
        <v/>
      </c>
      <c r="I108" s="6"/>
      <c r="J108" s="6" t="str">
        <f t="shared" si="9"/>
        <v/>
      </c>
      <c r="K108" s="2" t="str">
        <f t="shared" si="10"/>
        <v/>
      </c>
    </row>
    <row r="109" spans="1:11" x14ac:dyDescent="0.2">
      <c r="A109" s="2"/>
      <c r="B109" s="2"/>
      <c r="C109" s="5"/>
      <c r="D109" s="6"/>
      <c r="E109" s="6"/>
      <c r="F109" s="5" t="str">
        <f t="shared" si="7"/>
        <v/>
      </c>
      <c r="G109" s="2"/>
      <c r="H109" s="6" t="str">
        <f t="shared" si="8"/>
        <v/>
      </c>
      <c r="I109" s="6"/>
      <c r="J109" s="6" t="str">
        <f t="shared" si="9"/>
        <v/>
      </c>
      <c r="K109" s="2" t="str">
        <f t="shared" si="10"/>
        <v/>
      </c>
    </row>
    <row r="110" spans="1:11" x14ac:dyDescent="0.2">
      <c r="A110" s="2"/>
      <c r="B110" s="2"/>
      <c r="C110" s="5"/>
      <c r="D110" s="6"/>
      <c r="E110" s="6"/>
      <c r="F110" s="5" t="str">
        <f t="shared" si="7"/>
        <v/>
      </c>
      <c r="G110" s="2"/>
      <c r="H110" s="6" t="str">
        <f t="shared" si="8"/>
        <v/>
      </c>
      <c r="I110" s="6"/>
      <c r="J110" s="6" t="str">
        <f t="shared" si="9"/>
        <v/>
      </c>
      <c r="K110" s="2" t="str">
        <f t="shared" si="10"/>
        <v/>
      </c>
    </row>
    <row r="111" spans="1:11" x14ac:dyDescent="0.2">
      <c r="A111" s="2"/>
      <c r="B111" s="2"/>
      <c r="C111" s="5"/>
      <c r="D111" s="6"/>
      <c r="E111" s="6"/>
      <c r="F111" s="5" t="str">
        <f t="shared" si="7"/>
        <v/>
      </c>
      <c r="G111" s="2"/>
      <c r="H111" s="6" t="str">
        <f t="shared" si="8"/>
        <v/>
      </c>
      <c r="I111" s="6"/>
      <c r="J111" s="6" t="str">
        <f t="shared" si="9"/>
        <v/>
      </c>
      <c r="K111" s="2" t="str">
        <f t="shared" si="10"/>
        <v/>
      </c>
    </row>
    <row r="112" spans="1:11" x14ac:dyDescent="0.2">
      <c r="A112" s="2"/>
      <c r="B112" s="2"/>
      <c r="C112" s="5"/>
      <c r="D112" s="6"/>
      <c r="E112" s="6"/>
      <c r="F112" s="5" t="str">
        <f t="shared" si="7"/>
        <v/>
      </c>
      <c r="G112" s="2"/>
      <c r="H112" s="6" t="str">
        <f t="shared" si="8"/>
        <v/>
      </c>
      <c r="I112" s="6"/>
      <c r="J112" s="6" t="str">
        <f t="shared" si="9"/>
        <v/>
      </c>
      <c r="K112" s="2" t="str">
        <f t="shared" si="10"/>
        <v/>
      </c>
    </row>
    <row r="113" spans="1:11" x14ac:dyDescent="0.2">
      <c r="A113" s="2"/>
      <c r="B113" s="2"/>
      <c r="C113" s="5"/>
      <c r="D113" s="6"/>
      <c r="E113" s="6"/>
      <c r="F113" s="5" t="str">
        <f t="shared" si="7"/>
        <v/>
      </c>
      <c r="G113" s="2"/>
      <c r="H113" s="6" t="str">
        <f t="shared" si="8"/>
        <v/>
      </c>
      <c r="I113" s="6"/>
      <c r="J113" s="6" t="str">
        <f t="shared" si="9"/>
        <v/>
      </c>
      <c r="K113" s="2" t="str">
        <f t="shared" si="10"/>
        <v/>
      </c>
    </row>
    <row r="115" spans="1:11" hidden="1" x14ac:dyDescent="0.2">
      <c r="A115" s="8">
        <v>120</v>
      </c>
    </row>
    <row r="116" spans="1:11" hidden="1" x14ac:dyDescent="0.2">
      <c r="A116" s="8">
        <v>240</v>
      </c>
      <c r="B116" s="8"/>
      <c r="D116" s="14"/>
    </row>
    <row r="117" spans="1:11" hidden="1" x14ac:dyDescent="0.2">
      <c r="A117" s="8">
        <v>480</v>
      </c>
      <c r="B117" s="14"/>
      <c r="D117" s="14"/>
    </row>
  </sheetData>
  <mergeCells count="12">
    <mergeCell ref="F13:F14"/>
    <mergeCell ref="K13:K14"/>
    <mergeCell ref="A1:K1"/>
    <mergeCell ref="C8:G8"/>
    <mergeCell ref="I8:J8"/>
    <mergeCell ref="C9:G9"/>
    <mergeCell ref="I9:J9"/>
    <mergeCell ref="A13:C13"/>
    <mergeCell ref="D13:E13"/>
    <mergeCell ref="G13:G14"/>
    <mergeCell ref="H13:I13"/>
    <mergeCell ref="J13:J14"/>
  </mergeCells>
  <dataValidations count="2">
    <dataValidation type="list" allowBlank="1" showInputMessage="1" showErrorMessage="1" sqref="B8" xr:uid="{00000000-0002-0000-0000-000000000000}">
      <formula1>$A$115:$A$117</formula1>
    </dataValidation>
    <dataValidation type="list" allowBlank="1" showInputMessage="1" showErrorMessage="1" sqref="D5:D6 G15:G113" xr:uid="{00000000-0002-0000-0000-000001000000}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5566A9EF6F54D81FD85FDE38B1A10" ma:contentTypeVersion="9" ma:contentTypeDescription="Create a new document." ma:contentTypeScope="" ma:versionID="65d02c62c6ba6a791774631a983a4334">
  <xsd:schema xmlns:xsd="http://www.w3.org/2001/XMLSchema" xmlns:xs="http://www.w3.org/2001/XMLSchema" xmlns:p="http://schemas.microsoft.com/office/2006/metadata/properties" xmlns:ns2="cdf5cfbf-cf86-4eb7-ac31-a9fd0075546e" targetNamespace="http://schemas.microsoft.com/office/2006/metadata/properties" ma:root="true" ma:fieldsID="5769d7150f2363f74b93521d7e0a0866" ns2:_="">
    <xsd:import namespace="cdf5cfbf-cf86-4eb7-ac31-a9fd0075546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f5cfbf-cf86-4eb7-ac31-a9fd007554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568D6C-51A5-40F6-A532-7C6BAC697F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990DDF-75FE-4513-BE8D-2917F8F114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BFCE8F8-37CB-4E29-AEDE-09EFF7D0C1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f5cfbf-cf86-4eb7-ac31-a9fd0075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Circuit X</vt:lpstr>
      <vt:lpstr>'Circuit X'!Print_Area</vt:lpstr>
    </vt:vector>
  </TitlesOfParts>
  <Company>MS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Voltage Drop Calculations</dc:title>
  <dc:creator>ms consultants, inc.</dc:creator>
  <cp:lastModifiedBy>Daniel Distelhorst</cp:lastModifiedBy>
  <cp:lastPrinted>2016-04-12T14:20:22Z</cp:lastPrinted>
  <dcterms:created xsi:type="dcterms:W3CDTF">2000-12-11T14:28:56Z</dcterms:created>
  <dcterms:modified xsi:type="dcterms:W3CDTF">2025-10-31T16:00:09Z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0x01010077A5566A9EF6F54D81FD85FDE38B1A10</vt:lpwstr>
  </property>
</Properties>
</file>